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to/Desktop/Pending_untilJan2022/2020年春_沖永良部島と徳之島の調査/光波ls_3Dmap適応関連/OAOB計算を考える/"/>
    </mc:Choice>
  </mc:AlternateContent>
  <xr:revisionPtr revIDLastSave="0" documentId="13_ncr:1_{A807B6B2-38B1-D340-95E2-2BF7939E7607}" xr6:coauthVersionLast="47" xr6:coauthVersionMax="47" xr10:uidLastSave="{00000000-0000-0000-0000-000000000000}"/>
  <bookViews>
    <workbookView xWindow="1880" yWindow="8440" windowWidth="30500" windowHeight="12120" activeTab="1" xr2:uid="{00000000-000D-0000-FFFF-FFFF00000000}"/>
  </bookViews>
  <sheets>
    <sheet name="２円の交点ls2_5, _6" sheetId="1" r:id="rId1"/>
    <sheet name="２円の交点ls2_22, _23" sheetId="2" r:id="rId2"/>
  </sheets>
  <definedNames>
    <definedName name="_xlnm.Print_Area" localSheetId="1">'２円の交点ls2_22, _23'!$A$1:$H$10</definedName>
    <definedName name="_xlnm.Print_Area" localSheetId="0">'２円の交点ls2_5, _6'!$A$1:$H$10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G10" i="2" s="1"/>
  <c r="G2" i="1"/>
  <c r="G9" i="1" s="1"/>
  <c r="G3" i="2" l="1"/>
  <c r="G9" i="2"/>
  <c r="G10" i="1"/>
  <c r="G3" i="1"/>
  <c r="G7" i="1" s="1"/>
  <c r="G4" i="2" l="1"/>
  <c r="G7" i="2"/>
  <c r="G8" i="1"/>
  <c r="G4" i="1"/>
  <c r="G8" i="2" l="1"/>
  <c r="G6" i="2"/>
  <c r="G5" i="2"/>
  <c r="B4" i="2" s="1"/>
  <c r="G6" i="1"/>
  <c r="G5" i="1"/>
  <c r="B4" i="1" s="1"/>
  <c r="C4" i="2" l="1"/>
  <c r="B5" i="2"/>
  <c r="C5" i="2"/>
  <c r="B5" i="1"/>
  <c r="C5" i="1"/>
  <c r="C4" i="1"/>
</calcChain>
</file>

<file path=xl/sharedStrings.xml><?xml version="1.0" encoding="utf-8"?>
<sst xmlns="http://schemas.openxmlformats.org/spreadsheetml/2006/main" count="56" uniqueCount="28">
  <si>
    <t>AB</t>
    <phoneticPr fontId="1"/>
  </si>
  <si>
    <t>円A</t>
    <rPh sb="0" eb="1">
      <t>エン</t>
    </rPh>
    <phoneticPr fontId="1"/>
  </si>
  <si>
    <t>円B</t>
    <rPh sb="0" eb="1">
      <t>エン</t>
    </rPh>
    <phoneticPr fontId="1"/>
  </si>
  <si>
    <t>交点P1</t>
    <rPh sb="0" eb="2">
      <t>コウテン</t>
    </rPh>
    <phoneticPr fontId="1"/>
  </si>
  <si>
    <t>交点P2</t>
    <rPh sb="0" eb="2">
      <t>コウテン</t>
    </rPh>
    <phoneticPr fontId="1"/>
  </si>
  <si>
    <t>半径 Ra,Rb</t>
    <rPh sb="0" eb="2">
      <t>ハンケイ</t>
    </rPh>
    <phoneticPr fontId="1"/>
  </si>
  <si>
    <t>座標 Xa,Xb</t>
    <rPh sb="1" eb="4">
      <t>ザヒョウ</t>
    </rPh>
    <phoneticPr fontId="1"/>
  </si>
  <si>
    <t>座標 Ya,Yb</t>
    <rPh sb="1" eb="4">
      <t>ザヒョウ</t>
    </rPh>
    <phoneticPr fontId="1"/>
  </si>
  <si>
    <t>入力出力欄</t>
    <rPh sb="0" eb="2">
      <t xml:space="preserve">ニュウリョク </t>
    </rPh>
    <rPh sb="2" eb="4">
      <t xml:space="preserve">シュツリョク </t>
    </rPh>
    <rPh sb="4" eb="5">
      <t xml:space="preserve">ラン </t>
    </rPh>
    <phoneticPr fontId="1"/>
  </si>
  <si>
    <t>計算過程の結果</t>
    <rPh sb="0" eb="2">
      <t xml:space="preserve">ケイサン </t>
    </rPh>
    <rPh sb="2" eb="4">
      <t xml:space="preserve">カテイ </t>
    </rPh>
    <rPh sb="5" eb="7">
      <t xml:space="preserve">ケッカ </t>
    </rPh>
    <phoneticPr fontId="1"/>
  </si>
  <si>
    <t>AN</t>
    <phoneticPr fontId="1"/>
  </si>
  <si>
    <t>AN/AB</t>
    <phoneticPr fontId="1"/>
  </si>
  <si>
    <t>Nx</t>
    <phoneticPr fontId="1"/>
  </si>
  <si>
    <t>Ny</t>
    <phoneticPr fontId="1"/>
  </si>
  <si>
    <t>PN^2</t>
    <phoneticPr fontId="1"/>
  </si>
  <si>
    <t>PN</t>
    <phoneticPr fontId="1"/>
  </si>
  <si>
    <r>
      <rPr>
        <b/>
        <sz val="11"/>
        <color theme="1"/>
        <rFont val="ＭＳ 明朝"/>
        <family val="1"/>
        <charset val="128"/>
      </rPr>
      <t>n</t>
    </r>
    <r>
      <rPr>
        <sz val="11"/>
        <color theme="1"/>
        <rFont val="ＭＳ 明朝"/>
        <family val="2"/>
        <charset val="128"/>
      </rPr>
      <t>_x</t>
    </r>
    <phoneticPr fontId="1"/>
  </si>
  <si>
    <r>
      <rPr>
        <b/>
        <sz val="11"/>
        <color theme="1"/>
        <rFont val="ＭＳ 明朝"/>
        <family val="1"/>
        <charset val="128"/>
      </rPr>
      <t>n</t>
    </r>
    <r>
      <rPr>
        <sz val="11"/>
        <color theme="1"/>
        <rFont val="ＭＳ 明朝"/>
        <family val="2"/>
        <charset val="128"/>
      </rPr>
      <t>_y</t>
    </r>
    <phoneticPr fontId="1"/>
  </si>
  <si>
    <t>G列行番号</t>
    <rPh sb="1" eb="2">
      <t xml:space="preserve">レツ </t>
    </rPh>
    <rPh sb="2" eb="5">
      <t xml:space="preserve">ギョウバンゴウ </t>
    </rPh>
    <phoneticPr fontId="1"/>
  </si>
  <si>
    <t>G2</t>
    <phoneticPr fontId="1"/>
  </si>
  <si>
    <t>G3</t>
  </si>
  <si>
    <t>G4</t>
  </si>
  <si>
    <t>G5</t>
  </si>
  <si>
    <t>G6</t>
  </si>
  <si>
    <t>G7</t>
  </si>
  <si>
    <t>G8</t>
  </si>
  <si>
    <t>G9</t>
  </si>
  <si>
    <t>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</si>
</sst>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4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double">
        <color rgb="FFFF0000"/>
      </left>
      <right/>
      <top style="medium">
        <color theme="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medium">
        <color theme="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111039</xdr:colOff>
      <xdr:row>6</xdr:row>
      <xdr:rowOff>20819</xdr:rowOff>
    </xdr:from>
    <xdr:to>
      <xdr:col>2</xdr:col>
      <xdr:colOff>520492</xdr:colOff>
      <xdr:row>9</xdr:row>
      <xdr:rowOff>13879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627543-6010-E2B9-2190-8A7F2B662FB5}"/>
            </a:ext>
          </a:extLst>
        </xdr:cNvPr>
        <xdr:cNvSpPr txBox="1"/>
      </xdr:nvSpPr>
      <xdr:spPr>
        <a:xfrm>
          <a:off x="111039" y="1138141"/>
          <a:ext cx="2012568" cy="5343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>
              <a:hlinkClick xmlns:r="http://schemas.openxmlformats.org/officeDocument/2006/relationships" r:id=""/>
            </a:rPr>
            <a:t>大矢建正のページ（数学，数楽 ＆ プログラム）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111039</xdr:colOff>
      <xdr:row>6</xdr:row>
      <xdr:rowOff>20819</xdr:rowOff>
    </xdr:from>
    <xdr:to>
      <xdr:col>2</xdr:col>
      <xdr:colOff>520492</xdr:colOff>
      <xdr:row>9</xdr:row>
      <xdr:rowOff>13879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449A05-3798-A04B-8142-58CB140EB633}"/>
            </a:ext>
          </a:extLst>
        </xdr:cNvPr>
        <xdr:cNvSpPr txBox="1"/>
      </xdr:nvSpPr>
      <xdr:spPr>
        <a:xfrm>
          <a:off x="111039" y="1163819"/>
          <a:ext cx="2479553" cy="526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>
              <a:hlinkClick xmlns:r="http://schemas.openxmlformats.org/officeDocument/2006/relationships" r:id=""/>
            </a:rPr>
            <a:t>大矢建正のページ（数学，数楽 ＆ プログラム）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zoomScale="125" workbookViewId="0">
      <selection activeCell="B15" sqref="B15"/>
    </sheetView>
  </sheetViews>
  <sheetFormatPr baseColWidth="10" defaultColWidth="8.83203125" defaultRowHeight="14"/>
  <cols>
    <col min="1" max="1" width="11.1640625" customWidth="1"/>
    <col min="2" max="4" width="16" customWidth="1"/>
    <col min="5" max="5" width="3.1640625" customWidth="1"/>
    <col min="7" max="7" width="17" customWidth="1"/>
  </cols>
  <sheetData>
    <row r="1" spans="1:8" ht="16" thickTop="1" thickBot="1">
      <c r="A1" s="3" t="s">
        <v>8</v>
      </c>
      <c r="B1" s="6" t="s">
        <v>6</v>
      </c>
      <c r="C1" s="6" t="s">
        <v>7</v>
      </c>
      <c r="D1" s="6" t="s">
        <v>5</v>
      </c>
      <c r="E1" s="5"/>
      <c r="F1" s="19" t="s">
        <v>9</v>
      </c>
      <c r="G1" s="19"/>
      <c r="H1" t="s">
        <v>18</v>
      </c>
    </row>
    <row r="2" spans="1:8" ht="15" thickTop="1">
      <c r="A2" t="s">
        <v>1</v>
      </c>
      <c r="B2" s="9">
        <v>-96006.388000000006</v>
      </c>
      <c r="C2" s="10">
        <v>-625419.18299999996</v>
      </c>
      <c r="D2" s="11">
        <v>72.465000000000003</v>
      </c>
      <c r="F2" t="s">
        <v>0</v>
      </c>
      <c r="G2" s="2">
        <f>SQRT(SUMSQ(B2-B3,C2-C3))</f>
        <v>65.258126543759275</v>
      </c>
      <c r="H2" t="s">
        <v>19</v>
      </c>
    </row>
    <row r="3" spans="1:8" ht="15" thickBot="1">
      <c r="A3" t="s">
        <v>2</v>
      </c>
      <c r="B3" s="12">
        <v>-96021.066000000006</v>
      </c>
      <c r="C3" s="13">
        <v>-625482.76899999997</v>
      </c>
      <c r="D3" s="14">
        <v>33.156999999999996</v>
      </c>
      <c r="F3" t="s">
        <v>10</v>
      </c>
      <c r="G3" s="2">
        <f>((D2+D3)*(D2-D3))/(2*G2)+G2/2</f>
        <v>64.439580949061124</v>
      </c>
      <c r="H3" t="s">
        <v>20</v>
      </c>
    </row>
    <row r="4" spans="1:8">
      <c r="A4" t="s">
        <v>3</v>
      </c>
      <c r="B4" s="15">
        <f>IF(G7&lt;0,"",G5+G9*G8)</f>
        <v>-96053.179453892211</v>
      </c>
      <c r="C4" s="18">
        <f>IF(G7&lt;0,"",G6+G10*G8)</f>
        <v>-625474.51595643326</v>
      </c>
      <c r="D4" s="2"/>
      <c r="F4" t="s">
        <v>11</v>
      </c>
      <c r="G4" s="2">
        <f>G3/G2</f>
        <v>0.98745680211721576</v>
      </c>
      <c r="H4" t="s">
        <v>21</v>
      </c>
    </row>
    <row r="5" spans="1:8" ht="15" thickBot="1">
      <c r="A5" t="s">
        <v>4</v>
      </c>
      <c r="B5" s="16">
        <f>IF(G7&lt;=0,"",G5-G9*G8)</f>
        <v>-95988.584327990757</v>
      </c>
      <c r="C5" s="17">
        <f>IF(G7&lt;=0,"",G6-G10*G8)</f>
        <v>-625489.42690000543</v>
      </c>
      <c r="D5" s="2"/>
      <c r="F5" t="s">
        <v>12</v>
      </c>
      <c r="G5" s="2">
        <f>B2+(B3-B2)*G4</f>
        <v>-96020.881890941484</v>
      </c>
      <c r="H5" t="s">
        <v>22</v>
      </c>
    </row>
    <row r="6" spans="1:8" ht="15" thickTop="1">
      <c r="F6" t="s">
        <v>13</v>
      </c>
      <c r="G6" s="2">
        <f>C2+(C3-C2)*G4</f>
        <v>-625481.97142821935</v>
      </c>
      <c r="H6" t="s">
        <v>23</v>
      </c>
    </row>
    <row r="7" spans="1:8">
      <c r="F7" t="s">
        <v>14</v>
      </c>
      <c r="G7" s="2">
        <f>D2*D2-G3*G3</f>
        <v>1098.7166321093991</v>
      </c>
      <c r="H7" t="s">
        <v>24</v>
      </c>
    </row>
    <row r="8" spans="1:8">
      <c r="F8" t="s">
        <v>15</v>
      </c>
      <c r="G8" s="2">
        <f>IF(G7&lt;0,0,SQRT(G7))</f>
        <v>33.146894758173033</v>
      </c>
      <c r="H8" t="s">
        <v>25</v>
      </c>
    </row>
    <row r="9" spans="1:8">
      <c r="F9" s="7" t="s">
        <v>16</v>
      </c>
      <c r="G9" s="2">
        <f>(C3-C2)/G2</f>
        <v>-0.97437673080259557</v>
      </c>
      <c r="H9" t="s">
        <v>26</v>
      </c>
    </row>
    <row r="10" spans="1:8" ht="15" thickBot="1">
      <c r="A10" s="3"/>
      <c r="B10" s="3"/>
      <c r="C10" s="3"/>
      <c r="D10" s="3"/>
      <c r="E10" s="3"/>
      <c r="F10" s="8" t="s">
        <v>17</v>
      </c>
      <c r="G10" s="4">
        <f>(B2-B3)/G2</f>
        <v>0.22492217869842543</v>
      </c>
      <c r="H10" t="s">
        <v>27</v>
      </c>
    </row>
    <row r="11" spans="1:8" ht="15" thickTop="1">
      <c r="C11" s="1"/>
    </row>
  </sheetData>
  <mergeCells count="1">
    <mergeCell ref="F1:G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88A6-AF34-B54E-8472-3398CEC1D476}">
  <dimension ref="A1:H11"/>
  <sheetViews>
    <sheetView tabSelected="1" zoomScale="125" workbookViewId="0">
      <selection activeCell="J7" sqref="J7"/>
    </sheetView>
  </sheetViews>
  <sheetFormatPr baseColWidth="10" defaultColWidth="8.83203125" defaultRowHeight="14"/>
  <cols>
    <col min="1" max="1" width="11.1640625" customWidth="1"/>
    <col min="2" max="4" width="16" customWidth="1"/>
    <col min="5" max="5" width="3.1640625" customWidth="1"/>
    <col min="7" max="7" width="17" customWidth="1"/>
  </cols>
  <sheetData>
    <row r="1" spans="1:8" ht="16" thickTop="1" thickBot="1">
      <c r="A1" s="3" t="s">
        <v>8</v>
      </c>
      <c r="B1" s="6" t="s">
        <v>6</v>
      </c>
      <c r="C1" s="6" t="s">
        <v>7</v>
      </c>
      <c r="D1" s="6" t="s">
        <v>5</v>
      </c>
      <c r="E1" s="5"/>
      <c r="F1" s="19" t="s">
        <v>9</v>
      </c>
      <c r="G1" s="19"/>
      <c r="H1" t="s">
        <v>18</v>
      </c>
    </row>
    <row r="2" spans="1:8" ht="15" thickTop="1">
      <c r="A2" t="s">
        <v>1</v>
      </c>
      <c r="B2" s="9">
        <v>-96033.870999999999</v>
      </c>
      <c r="C2" s="10">
        <v>-625554.39300000004</v>
      </c>
      <c r="D2" s="11">
        <v>27.100999999999999</v>
      </c>
      <c r="F2" t="s">
        <v>0</v>
      </c>
      <c r="G2" s="2">
        <f>SQRT(SUMSQ(B2-B3,C2-C3))</f>
        <v>23.760810360750231</v>
      </c>
      <c r="H2" t="s">
        <v>19</v>
      </c>
    </row>
    <row r="3" spans="1:8" ht="15" thickBot="1">
      <c r="A3" t="s">
        <v>2</v>
      </c>
      <c r="B3" s="12">
        <v>-96027.868000000002</v>
      </c>
      <c r="C3" s="13">
        <v>-625577.38300000003</v>
      </c>
      <c r="D3" s="14">
        <v>5.3230000000000004</v>
      </c>
      <c r="F3" t="s">
        <v>10</v>
      </c>
      <c r="G3" s="2">
        <f>((D2+D3)*(D2-D3))/(2*G2)+G2/2</f>
        <v>26.739533747101838</v>
      </c>
      <c r="H3" t="s">
        <v>20</v>
      </c>
    </row>
    <row r="4" spans="1:8">
      <c r="A4" t="s">
        <v>3</v>
      </c>
      <c r="B4" s="15">
        <f>IF(G7&lt;0,"",G5+G9*G8)</f>
        <v>-96031.383858176501</v>
      </c>
      <c r="C4" s="18">
        <f>IF(G7&lt;0,"",G6+G10*G8)</f>
        <v>-625581.37963236775</v>
      </c>
      <c r="D4" s="2"/>
      <c r="F4" t="s">
        <v>11</v>
      </c>
      <c r="G4" s="2">
        <f>G3/G2</f>
        <v>1.1253628702526102</v>
      </c>
      <c r="H4" t="s">
        <v>21</v>
      </c>
    </row>
    <row r="5" spans="1:8" ht="15" thickBot="1">
      <c r="A5" t="s">
        <v>4</v>
      </c>
      <c r="B5" s="16">
        <f>IF(G7&lt;=0,"",G5-G9*G8)</f>
        <v>-96022.847035203245</v>
      </c>
      <c r="C5" s="17">
        <f>IF(G7&lt;=0,"",G6-G10*G8)</f>
        <v>-625579.15055240644</v>
      </c>
      <c r="D5" s="2"/>
      <c r="F5" t="s">
        <v>12</v>
      </c>
      <c r="G5" s="2">
        <f>B2+(B3-B2)*G4</f>
        <v>-96027.115446689873</v>
      </c>
      <c r="H5" t="s">
        <v>22</v>
      </c>
    </row>
    <row r="6" spans="1:8" ht="15" thickTop="1">
      <c r="F6" t="s">
        <v>13</v>
      </c>
      <c r="G6" s="2">
        <f>C2+(C3-C2)*G4</f>
        <v>-625580.2650923871</v>
      </c>
      <c r="H6" t="s">
        <v>23</v>
      </c>
    </row>
    <row r="7" spans="1:8">
      <c r="F7" t="s">
        <v>14</v>
      </c>
      <c r="G7" s="2">
        <f>D2*D2-G3*G3</f>
        <v>19.461535987601906</v>
      </c>
      <c r="H7" t="s">
        <v>24</v>
      </c>
    </row>
    <row r="8" spans="1:8">
      <c r="F8" t="s">
        <v>15</v>
      </c>
      <c r="G8" s="2">
        <f>IF(G7&lt;0,0,SQRT(G7))</f>
        <v>4.4115230915866128</v>
      </c>
      <c r="H8" t="s">
        <v>25</v>
      </c>
    </row>
    <row r="9" spans="1:8">
      <c r="F9" s="7" t="s">
        <v>16</v>
      </c>
      <c r="G9" s="2">
        <f>(C3-C2)/G2</f>
        <v>-0.96755959291553362</v>
      </c>
      <c r="H9" t="s">
        <v>26</v>
      </c>
    </row>
    <row r="10" spans="1:8" ht="15" thickBot="1">
      <c r="A10" s="3"/>
      <c r="B10" s="3"/>
      <c r="C10" s="3"/>
      <c r="D10" s="3"/>
      <c r="E10" s="3"/>
      <c r="F10" s="8" t="s">
        <v>17</v>
      </c>
      <c r="G10" s="4">
        <f>(B2-B3)/G2</f>
        <v>-0.25264289848940291</v>
      </c>
      <c r="H10" t="s">
        <v>27</v>
      </c>
    </row>
    <row r="11" spans="1:8" ht="15" thickTop="1">
      <c r="C11" s="1"/>
    </row>
  </sheetData>
  <mergeCells count="1">
    <mergeCell ref="F1:G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２円の交点ls2_5, _6</vt:lpstr>
      <vt:lpstr>２円の交点ls2_22, _23</vt:lpstr>
      <vt:lpstr>'２円の交点ls2_22, _23'!Print_Area</vt:lpstr>
      <vt:lpstr>'２円の交点ls2_5, _6'!Print_Area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元晴 木庭</cp:lastModifiedBy>
  <cp:lastPrinted>2024-02-10T13:27:14Z</cp:lastPrinted>
  <dcterms:created xsi:type="dcterms:W3CDTF">2013-02-06T05:58:22Z</dcterms:created>
  <dcterms:modified xsi:type="dcterms:W3CDTF">2024-02-25T12:03:06Z</dcterms:modified>
</cp:coreProperties>
</file>